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iulie\"/>
    </mc:Choice>
  </mc:AlternateContent>
  <bookViews>
    <workbookView xWindow="0" yWindow="0" windowWidth="28800" windowHeight="1200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executat'!$A$1:$J$27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F19" i="1"/>
  <c r="C19" i="1" s="1"/>
  <c r="E19" i="1"/>
  <c r="D19" i="1"/>
  <c r="F18" i="1"/>
  <c r="D18" i="1"/>
  <c r="H17" i="1"/>
  <c r="F17" i="1"/>
  <c r="E17" i="1"/>
  <c r="D17" i="1"/>
  <c r="F16" i="1"/>
  <c r="C16" i="1" s="1"/>
  <c r="F15" i="1"/>
  <c r="E15" i="1"/>
  <c r="D15" i="1"/>
  <c r="F14" i="1"/>
  <c r="D14" i="1"/>
  <c r="F13" i="1"/>
  <c r="E13" i="1"/>
  <c r="D13" i="1"/>
  <c r="F12" i="1"/>
  <c r="E12" i="1"/>
  <c r="D12" i="1"/>
  <c r="F11" i="1"/>
  <c r="E11" i="1"/>
  <c r="D11" i="1"/>
  <c r="C11" i="1" s="1"/>
  <c r="H9" i="1"/>
  <c r="C20" i="1" l="1"/>
  <c r="G9" i="1"/>
  <c r="F9" i="1"/>
  <c r="C15" i="1"/>
  <c r="C17" i="1"/>
  <c r="C18" i="1"/>
  <c r="E9" i="1"/>
  <c r="C14" i="1"/>
  <c r="C13" i="1"/>
  <c r="C12" i="1"/>
  <c r="D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<sst xmlns="http://schemas.openxmlformats.org/spreadsheetml/2006/main" count="79" uniqueCount="45">
  <si>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</si>
  <si>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</si>
  <si>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</si>
  <si>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</si>
  <si>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31.07.2023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</si>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</sst>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6" fillId="0" borderId="0" xfId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1" fillId="0" borderId="0" xfId="1"/>
    <xf numFmtId="0" fontId="6" fillId="0" borderId="0" xfId="1" applyFont="1" applyFill="1" applyAlignment="1">
      <alignment horizontal="right"/>
    </xf>
    <xf numFmtId="0" fontId="9" fillId="0" borderId="8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2" fillId="0" borderId="19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2" fillId="0" borderId="27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/>
    </xf>
    <xf numFmtId="0" fontId="12" fillId="0" borderId="28" xfId="1" applyFont="1" applyFill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164" fontId="9" fillId="0" borderId="10" xfId="1" applyNumberFormat="1" applyFont="1" applyFill="1" applyBorder="1"/>
    <xf numFmtId="3" fontId="9" fillId="0" borderId="16" xfId="1" applyNumberFormat="1" applyFont="1" applyFill="1" applyBorder="1"/>
    <xf numFmtId="3" fontId="15" fillId="0" borderId="16" xfId="1" applyNumberFormat="1" applyFont="1" applyFill="1" applyBorder="1"/>
    <xf numFmtId="3" fontId="9" fillId="0" borderId="31" xfId="1" applyNumberFormat="1" applyFont="1" applyFill="1" applyBorder="1"/>
    <xf numFmtId="0" fontId="16" fillId="0" borderId="0" xfId="1" applyFont="1"/>
    <xf numFmtId="0" fontId="17" fillId="0" borderId="0" xfId="1" applyFont="1"/>
    <xf numFmtId="0" fontId="7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7" fillId="0" borderId="16" xfId="1" applyNumberFormat="1" applyFont="1" applyFill="1" applyBorder="1"/>
    <xf numFmtId="164" fontId="6" fillId="0" borderId="31" xfId="1" applyNumberFormat="1" applyFont="1" applyFill="1" applyBorder="1"/>
    <xf numFmtId="0" fontId="1" fillId="0" borderId="0" xfId="1" applyFont="1"/>
    <xf numFmtId="0" fontId="6" fillId="0" borderId="29" xfId="2" applyFont="1" applyBorder="1" applyAlignment="1">
      <alignment wrapText="1"/>
    </xf>
    <xf numFmtId="49" fontId="6" fillId="0" borderId="30" xfId="2" applyNumberFormat="1" applyFont="1" applyBorder="1" applyAlignment="1">
      <alignment horizontal="center" wrapText="1"/>
    </xf>
    <xf numFmtId="164" fontId="9" fillId="0" borderId="10" xfId="2" applyNumberFormat="1" applyFont="1" applyFill="1" applyBorder="1" applyAlignment="1">
      <alignment horizontal="right" wrapText="1"/>
    </xf>
    <xf numFmtId="0" fontId="6" fillId="0" borderId="32" xfId="1" applyFont="1" applyBorder="1" applyAlignment="1">
      <alignment wrapText="1"/>
    </xf>
    <xf numFmtId="49" fontId="6" fillId="0" borderId="33" xfId="2" applyNumberFormat="1" applyFont="1" applyFill="1" applyBorder="1" applyAlignment="1">
      <alignment horizontal="center" wrapText="1"/>
    </xf>
    <xf numFmtId="164" fontId="9" fillId="0" borderId="34" xfId="2" applyNumberFormat="1" applyFont="1" applyFill="1" applyBorder="1" applyAlignment="1">
      <alignment horizontal="right" wrapText="1"/>
    </xf>
    <xf numFmtId="164" fontId="6" fillId="0" borderId="35" xfId="1" applyNumberFormat="1" applyFont="1" applyFill="1" applyBorder="1"/>
    <xf numFmtId="164" fontId="7" fillId="0" borderId="35" xfId="1" applyNumberFormat="1" applyFont="1" applyFill="1" applyBorder="1"/>
    <xf numFmtId="164" fontId="6" fillId="0" borderId="36" xfId="1" applyNumberFormat="1" applyFont="1" applyFill="1" applyBorder="1"/>
    <xf numFmtId="0" fontId="8" fillId="0" borderId="0" xfId="1" applyFont="1" applyFill="1"/>
    <xf numFmtId="0" fontId="19" fillId="0" borderId="0" xfId="1" applyFont="1" applyFill="1"/>
    <xf numFmtId="0" fontId="8" fillId="0" borderId="0" xfId="1" applyFont="1" applyFill="1" applyBorder="1"/>
    <xf numFmtId="0" fontId="10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6" fillId="0" borderId="0" xfId="1" applyFont="1" applyFill="1" applyBorder="1"/>
    <xf numFmtId="0" fontId="21" fillId="0" borderId="0" xfId="1" applyFont="1" applyFill="1"/>
    <xf numFmtId="0" fontId="5" fillId="0" borderId="0" xfId="1" applyFont="1" applyFill="1" applyAlignment="1">
      <alignment horizontal="center"/>
    </xf>
    <xf numFmtId="0" fontId="21" fillId="0" borderId="0" xfId="1" applyFont="1"/>
    <xf numFmtId="0" fontId="22" fillId="0" borderId="0" xfId="1" applyFont="1" applyFill="1"/>
    <xf numFmtId="0" fontId="6" fillId="0" borderId="11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42" xfId="1" applyFont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44" xfId="1" applyFont="1" applyBorder="1" applyAlignment="1">
      <alignment horizontal="center"/>
    </xf>
    <xf numFmtId="0" fontId="12" fillId="0" borderId="45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9" fillId="0" borderId="47" xfId="1" applyFont="1" applyBorder="1"/>
    <xf numFmtId="3" fontId="9" fillId="0" borderId="39" xfId="1" applyNumberFormat="1" applyFont="1" applyFill="1" applyBorder="1"/>
    <xf numFmtId="3" fontId="9" fillId="0" borderId="9" xfId="1" applyNumberFormat="1" applyFont="1" applyFill="1" applyBorder="1"/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49" fontId="6" fillId="0" borderId="47" xfId="2" applyNumberFormat="1" applyFont="1" applyBorder="1" applyAlignment="1">
      <alignment horizontal="center" wrapText="1"/>
    </xf>
    <xf numFmtId="3" fontId="9" fillId="0" borderId="39" xfId="2" applyNumberFormat="1" applyFont="1" applyFill="1" applyBorder="1" applyAlignment="1">
      <alignment horizontal="right" wrapText="1"/>
    </xf>
    <xf numFmtId="49" fontId="6" fillId="0" borderId="48" xfId="2" applyNumberFormat="1" applyFont="1" applyFill="1" applyBorder="1" applyAlignment="1">
      <alignment horizontal="center" wrapText="1"/>
    </xf>
    <xf numFmtId="3" fontId="9" fillId="0" borderId="34" xfId="2" applyNumberFormat="1" applyFont="1" applyFill="1" applyBorder="1" applyAlignment="1">
      <alignment horizontal="right" wrapText="1"/>
    </xf>
    <xf numFmtId="3" fontId="6" fillId="0" borderId="35" xfId="1" applyNumberFormat="1" applyFont="1" applyFill="1" applyBorder="1"/>
    <xf numFmtId="3" fontId="6" fillId="0" borderId="49" xfId="1" applyNumberFormat="1" applyFont="1" applyFill="1" applyBorder="1"/>
    <xf numFmtId="3" fontId="6" fillId="0" borderId="36" xfId="1" applyNumberFormat="1" applyFont="1" applyFill="1" applyBorder="1"/>
    <xf numFmtId="0" fontId="10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.gherta/ownCloud/Directia%20Cheltuieli%20Salariale/Forma%20FD-050%20&#8222;Raport%20operativ%20lunar%20pr.%20statele%20&#351;i%20efectivul%20de%20personal%20din%20instit.%20bugetare&#8221;/2023/bs&amp;bl_3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4">
          <cell r="G14">
            <v>116605.2</v>
          </cell>
        </row>
        <row r="15">
          <cell r="G15">
            <v>45978.6</v>
          </cell>
        </row>
      </sheetData>
      <sheetData sheetId="3">
        <row r="11">
          <cell r="H11">
            <v>1007301.0400000002</v>
          </cell>
          <cell r="I11">
            <v>4362.7000000000007</v>
          </cell>
        </row>
        <row r="12">
          <cell r="H12">
            <v>290685.06</v>
          </cell>
          <cell r="I12">
            <v>2732.15</v>
          </cell>
        </row>
        <row r="13">
          <cell r="H13">
            <v>2646329.3400000003</v>
          </cell>
          <cell r="I13">
            <v>51703.590000000011</v>
          </cell>
        </row>
        <row r="14">
          <cell r="H14">
            <v>385062.92</v>
          </cell>
        </row>
        <row r="15">
          <cell r="H15">
            <v>65925.05</v>
          </cell>
          <cell r="I15">
            <v>19.46</v>
          </cell>
        </row>
        <row r="16">
          <cell r="H16">
            <v>386201.33</v>
          </cell>
          <cell r="I16">
            <v>0</v>
          </cell>
        </row>
        <row r="17">
          <cell r="H17">
            <v>114150.3</v>
          </cell>
        </row>
        <row r="18">
          <cell r="H18">
            <v>201176.04</v>
          </cell>
          <cell r="I18">
            <v>686.87</v>
          </cell>
        </row>
        <row r="19">
          <cell r="H19">
            <v>147959.95000000001</v>
          </cell>
        </row>
      </sheetData>
      <sheetData sheetId="4">
        <row r="11">
          <cell r="F11">
            <v>845886.6100000001</v>
          </cell>
        </row>
        <row r="12">
          <cell r="F12">
            <v>3594.8200000000011</v>
          </cell>
        </row>
        <row r="13">
          <cell r="F13">
            <v>9196.3300000000017</v>
          </cell>
        </row>
        <row r="14">
          <cell r="F14">
            <v>56989.320000000007</v>
          </cell>
        </row>
        <row r="15">
          <cell r="F15">
            <v>1472.8700000000001</v>
          </cell>
        </row>
        <row r="16">
          <cell r="F16">
            <v>44109.27</v>
          </cell>
        </row>
        <row r="17">
          <cell r="F17">
            <v>7049.22</v>
          </cell>
        </row>
        <row r="18">
          <cell r="F18">
            <v>598672.08000000019</v>
          </cell>
        </row>
        <row r="19">
          <cell r="F19">
            <v>6582378.5800000001</v>
          </cell>
        </row>
        <row r="20">
          <cell r="F20">
            <v>708124.86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N21" sqref="N21"/>
    </sheetView>
  </sheetViews>
  <sheetFormatPr defaultColWidth="9.140625" defaultRowHeight="12.75"/>
  <cols>
    <col min="1" max="1" width="33.28515625" style="63" customWidth="1"/>
    <col min="2" max="2" width="4.85546875" style="63" customWidth="1"/>
    <col min="3" max="3" width="14" style="61" customWidth="1"/>
    <col min="4" max="4" width="13.42578125" style="61" customWidth="1"/>
    <col min="5" max="5" width="11.5703125" style="64" customWidth="1"/>
    <col min="6" max="6" width="13.140625" style="61" customWidth="1"/>
    <col min="7" max="7" width="12" style="61" customWidth="1"/>
    <col min="8" max="8" width="11.140625" style="61" customWidth="1"/>
    <col min="9" max="9" width="8.28515625" style="9" customWidth="1"/>
    <col min="10" max="10" width="13" style="9" customWidth="1"/>
    <col min="11" max="16384" width="9.140625" style="9"/>
  </cols>
  <sheetData>
    <row r="1" spans="1:11">
      <c r="A1" s="5"/>
      <c r="B1" s="5"/>
      <c r="C1" s="6"/>
      <c r="D1" s="6"/>
      <c r="E1" s="7"/>
      <c r="F1" s="6"/>
      <c r="G1" s="6"/>
      <c r="H1" s="6"/>
      <c r="I1" s="8"/>
      <c r="J1" s="8"/>
      <c r="K1" s="8"/>
    </row>
    <row r="2" spans="1:11" ht="15.75">
      <c r="A2" s="92" t="s">
        <v>0</v>
      </c>
      <c r="B2" s="92"/>
      <c r="C2" s="92"/>
      <c r="D2" s="92"/>
      <c r="E2" s="92"/>
      <c r="F2" s="92"/>
      <c r="G2" s="92"/>
      <c r="H2" s="92"/>
      <c r="I2" s="8"/>
      <c r="J2" s="8"/>
      <c r="K2" s="8"/>
    </row>
    <row r="3" spans="1:11">
      <c r="A3" s="5"/>
      <c r="B3" s="5"/>
      <c r="C3" s="6"/>
      <c r="D3" s="6"/>
      <c r="E3" s="7"/>
      <c r="F3" s="6"/>
      <c r="G3" s="6"/>
      <c r="H3" s="10" t="s">
        <v>1</v>
      </c>
      <c r="I3" s="8"/>
      <c r="J3" s="8"/>
      <c r="K3" s="8"/>
    </row>
    <row r="4" spans="1:11" ht="25.5" customHeight="1">
      <c r="A4" s="93" t="s">
        <v>2</v>
      </c>
      <c r="B4" s="96" t="s">
        <v>3</v>
      </c>
      <c r="C4" s="99" t="s">
        <v>4</v>
      </c>
      <c r="D4" s="100"/>
      <c r="E4" s="100"/>
      <c r="F4" s="100"/>
      <c r="G4" s="100"/>
      <c r="H4" s="101"/>
      <c r="I4" s="8"/>
      <c r="J4" s="8"/>
      <c r="K4" s="8"/>
    </row>
    <row r="5" spans="1:11" ht="25.5" customHeight="1">
      <c r="A5" s="94"/>
      <c r="B5" s="97"/>
      <c r="C5" s="102" t="s">
        <v>5</v>
      </c>
      <c r="D5" s="104" t="s">
        <v>6</v>
      </c>
      <c r="E5" s="105"/>
      <c r="F5" s="106" t="s">
        <v>7</v>
      </c>
      <c r="G5" s="106" t="s">
        <v>8</v>
      </c>
      <c r="H5" s="108" t="s">
        <v>9</v>
      </c>
      <c r="I5" s="8"/>
      <c r="J5" s="8"/>
      <c r="K5" s="8"/>
    </row>
    <row r="6" spans="1:11" s="15" customFormat="1" ht="43.5" customHeight="1">
      <c r="A6" s="95"/>
      <c r="B6" s="98"/>
      <c r="C6" s="103"/>
      <c r="D6" s="12" t="s">
        <v>10</v>
      </c>
      <c r="E6" s="13" t="s">
        <v>11</v>
      </c>
      <c r="F6" s="107"/>
      <c r="G6" s="107"/>
      <c r="H6" s="109"/>
      <c r="I6" s="14"/>
      <c r="J6" s="14"/>
      <c r="K6" s="14"/>
    </row>
    <row r="7" spans="1:11" s="24" customFormat="1" ht="9">
      <c r="A7" s="16">
        <v>1</v>
      </c>
      <c r="B7" s="17">
        <v>2</v>
      </c>
      <c r="C7" s="18">
        <v>3</v>
      </c>
      <c r="D7" s="19">
        <v>4</v>
      </c>
      <c r="E7" s="20">
        <v>5</v>
      </c>
      <c r="F7" s="21">
        <v>6</v>
      </c>
      <c r="G7" s="19">
        <v>7</v>
      </c>
      <c r="H7" s="22">
        <v>8</v>
      </c>
      <c r="I7" s="23"/>
      <c r="J7" s="23"/>
      <c r="K7" s="23"/>
    </row>
    <row r="8" spans="1:11" s="24" customFormat="1" ht="9">
      <c r="A8" s="25"/>
      <c r="B8" s="26"/>
      <c r="C8" s="27"/>
      <c r="D8" s="28"/>
      <c r="E8" s="29"/>
      <c r="F8" s="28"/>
      <c r="G8" s="28"/>
      <c r="H8" s="30"/>
      <c r="I8" s="23"/>
      <c r="J8" s="23"/>
      <c r="K8" s="23"/>
    </row>
    <row r="9" spans="1:11" s="38" customFormat="1">
      <c r="A9" s="31" t="s">
        <v>12</v>
      </c>
      <c r="B9" s="32"/>
      <c r="C9" s="33">
        <f>D9+F9+G9+H9</f>
        <v>14264848.799999999</v>
      </c>
      <c r="D9" s="34">
        <f>SUM(D11:D20)</f>
        <v>5244790.9999999991</v>
      </c>
      <c r="E9" s="35">
        <f>SUM(E11:E20)</f>
        <v>59504.9</v>
      </c>
      <c r="F9" s="34">
        <f>SUM(F11:F20)</f>
        <v>8857474</v>
      </c>
      <c r="G9" s="34">
        <f>SUM(G11:G20)</f>
        <v>116605.2</v>
      </c>
      <c r="H9" s="36">
        <f>SUM(H11:H20)</f>
        <v>45978.6</v>
      </c>
      <c r="I9" s="37"/>
      <c r="J9" s="37"/>
      <c r="K9" s="37"/>
    </row>
    <row r="10" spans="1:11" s="45" customFormat="1" ht="10.5" customHeight="1">
      <c r="A10" s="39" t="s">
        <v>13</v>
      </c>
      <c r="B10" s="40"/>
      <c r="C10" s="41"/>
      <c r="D10" s="42"/>
      <c r="E10" s="43"/>
      <c r="F10" s="42"/>
      <c r="G10" s="42"/>
      <c r="H10" s="44"/>
      <c r="I10" s="8"/>
      <c r="J10" s="8"/>
      <c r="K10" s="8"/>
    </row>
    <row r="11" spans="1:11">
      <c r="A11" s="46" t="s">
        <v>14</v>
      </c>
      <c r="B11" s="47" t="s">
        <v>15</v>
      </c>
      <c r="C11" s="48">
        <f>D11+F11+G11+H11</f>
        <v>1853187.6</v>
      </c>
      <c r="D11" s="42">
        <f>ROUND([1]bs!H11,1)</f>
        <v>1007301</v>
      </c>
      <c r="E11" s="43">
        <f>ROUND([1]bs!I11,1)</f>
        <v>4362.7</v>
      </c>
      <c r="F11" s="42">
        <f>ROUND([1]bl!F11,1)</f>
        <v>845886.6</v>
      </c>
      <c r="G11" s="42"/>
      <c r="H11" s="44"/>
      <c r="I11" s="8"/>
      <c r="J11" s="8"/>
      <c r="K11" s="8"/>
    </row>
    <row r="12" spans="1:11">
      <c r="A12" s="46" t="s">
        <v>16</v>
      </c>
      <c r="B12" s="47" t="s">
        <v>17</v>
      </c>
      <c r="C12" s="48">
        <f t="shared" ref="C12:C20" si="0">D12+F12+G12+H12</f>
        <v>294279.89999999997</v>
      </c>
      <c r="D12" s="42">
        <f>ROUND([1]bs!H12,1)</f>
        <v>290685.09999999998</v>
      </c>
      <c r="E12" s="43">
        <f>ROUND([1]bs!I12,1)</f>
        <v>2732.2</v>
      </c>
      <c r="F12" s="42">
        <f>ROUND([1]bl!F12,1)</f>
        <v>3594.8</v>
      </c>
      <c r="G12" s="42"/>
      <c r="H12" s="44"/>
      <c r="I12" s="8"/>
      <c r="J12" s="8"/>
      <c r="K12" s="8"/>
    </row>
    <row r="13" spans="1:11">
      <c r="A13" s="46" t="s">
        <v>18</v>
      </c>
      <c r="B13" s="47" t="s">
        <v>19</v>
      </c>
      <c r="C13" s="48">
        <f t="shared" si="0"/>
        <v>2655525.5999999996</v>
      </c>
      <c r="D13" s="42">
        <f>ROUND([1]bs!H13,1)</f>
        <v>2646329.2999999998</v>
      </c>
      <c r="E13" s="43">
        <f>ROUND([1]bs!I13,1)</f>
        <v>51703.6</v>
      </c>
      <c r="F13" s="42">
        <f>ROUND([1]bl!F13,1)</f>
        <v>9196.2999999999993</v>
      </c>
      <c r="G13" s="42"/>
      <c r="H13" s="44"/>
      <c r="I13" s="8"/>
      <c r="J13" s="8"/>
      <c r="K13" s="8"/>
    </row>
    <row r="14" spans="1:11">
      <c r="A14" s="46" t="s">
        <v>20</v>
      </c>
      <c r="B14" s="47" t="s">
        <v>21</v>
      </c>
      <c r="C14" s="48">
        <f t="shared" si="0"/>
        <v>442052.2</v>
      </c>
      <c r="D14" s="42">
        <f>ROUND([1]bs!H14,1)</f>
        <v>385062.9</v>
      </c>
      <c r="E14" s="43"/>
      <c r="F14" s="42">
        <f>ROUND([1]bl!F14,1)</f>
        <v>56989.3</v>
      </c>
      <c r="G14" s="42"/>
      <c r="H14" s="44"/>
      <c r="I14" s="8"/>
      <c r="J14" s="8"/>
      <c r="K14" s="8"/>
    </row>
    <row r="15" spans="1:11">
      <c r="A15" s="46" t="s">
        <v>22</v>
      </c>
      <c r="B15" s="47" t="s">
        <v>23</v>
      </c>
      <c r="C15" s="48">
        <f t="shared" si="0"/>
        <v>67398</v>
      </c>
      <c r="D15" s="42">
        <f>ROUND([1]bs!H15,1)</f>
        <v>65925.100000000006</v>
      </c>
      <c r="E15" s="43">
        <f>ROUND([1]bs!I15,1)</f>
        <v>19.5</v>
      </c>
      <c r="F15" s="42">
        <f>ROUND([1]bl!F15,1)</f>
        <v>1472.9</v>
      </c>
      <c r="G15" s="42"/>
      <c r="H15" s="44"/>
      <c r="I15" s="8"/>
      <c r="J15" s="8"/>
      <c r="K15" s="8"/>
    </row>
    <row r="16" spans="1:11" ht="25.15" customHeight="1">
      <c r="A16" s="46" t="s">
        <v>24</v>
      </c>
      <c r="B16" s="47" t="s">
        <v>25</v>
      </c>
      <c r="C16" s="48">
        <f t="shared" si="0"/>
        <v>44109.3</v>
      </c>
      <c r="D16" s="42"/>
      <c r="E16" s="43"/>
      <c r="F16" s="42">
        <f>ROUND([1]bl!F16,1)</f>
        <v>44109.3</v>
      </c>
      <c r="G16" s="42"/>
      <c r="H16" s="44"/>
      <c r="I16" s="8"/>
      <c r="J16" s="8"/>
      <c r="K16" s="8"/>
    </row>
    <row r="17" spans="1:11">
      <c r="A17" s="46" t="s">
        <v>26</v>
      </c>
      <c r="B17" s="47" t="s">
        <v>27</v>
      </c>
      <c r="C17" s="48">
        <f t="shared" si="0"/>
        <v>439229.1</v>
      </c>
      <c r="D17" s="42">
        <f>ROUND([1]bs!H16,1)</f>
        <v>386201.3</v>
      </c>
      <c r="E17" s="43">
        <f>ROUND([1]bs!I16,1)</f>
        <v>0</v>
      </c>
      <c r="F17" s="42">
        <f>ROUND([1]bl!F17,1)</f>
        <v>7049.2</v>
      </c>
      <c r="G17" s="42"/>
      <c r="H17" s="44">
        <f>[1]BPN!G15</f>
        <v>45978.6</v>
      </c>
      <c r="I17" s="8"/>
      <c r="J17" s="8"/>
      <c r="K17" s="8"/>
    </row>
    <row r="18" spans="1:11">
      <c r="A18" s="46" t="s">
        <v>28</v>
      </c>
      <c r="B18" s="47" t="s">
        <v>29</v>
      </c>
      <c r="C18" s="48">
        <f t="shared" si="0"/>
        <v>712822.4</v>
      </c>
      <c r="D18" s="42">
        <f>ROUND([1]bs!H17,1)</f>
        <v>114150.3</v>
      </c>
      <c r="E18" s="43"/>
      <c r="F18" s="42">
        <f>ROUND([1]bl!F18,1)</f>
        <v>598672.1</v>
      </c>
      <c r="G18" s="42"/>
      <c r="H18" s="44"/>
      <c r="I18" s="8"/>
      <c r="J18" s="8"/>
      <c r="K18" s="8"/>
    </row>
    <row r="19" spans="1:11">
      <c r="A19" s="46" t="s">
        <v>30</v>
      </c>
      <c r="B19" s="47" t="s">
        <v>31</v>
      </c>
      <c r="C19" s="48">
        <f t="shared" si="0"/>
        <v>6783554.5999999996</v>
      </c>
      <c r="D19" s="42">
        <f>ROUND([1]bs!H18,1)</f>
        <v>201176</v>
      </c>
      <c r="E19" s="43">
        <f>ROUND([1]bs!I18,1)</f>
        <v>686.9</v>
      </c>
      <c r="F19" s="42">
        <f>ROUND([1]bl!F19,1)</f>
        <v>6582378.5999999996</v>
      </c>
      <c r="G19" s="42"/>
      <c r="H19" s="44"/>
      <c r="I19" s="8"/>
      <c r="J19" s="8"/>
      <c r="K19" s="8"/>
    </row>
    <row r="20" spans="1:11">
      <c r="A20" s="49" t="s">
        <v>32</v>
      </c>
      <c r="B20" s="50" t="s">
        <v>33</v>
      </c>
      <c r="C20" s="51">
        <f t="shared" si="0"/>
        <v>972690.1</v>
      </c>
      <c r="D20" s="52">
        <f>ROUND([1]bs!H19,1)</f>
        <v>147960</v>
      </c>
      <c r="E20" s="53"/>
      <c r="F20" s="52">
        <f>ROUND([1]bl!F20,1)</f>
        <v>708124.9</v>
      </c>
      <c r="G20" s="52">
        <f>[1]BPN!G14</f>
        <v>116605.2</v>
      </c>
      <c r="H20" s="54"/>
      <c r="I20" s="8"/>
      <c r="J20" s="8"/>
      <c r="K20" s="8"/>
    </row>
    <row r="21" spans="1:11">
      <c r="A21" s="8" t="s">
        <v>34</v>
      </c>
      <c r="B21" s="8"/>
      <c r="C21" s="55"/>
      <c r="D21" s="55"/>
      <c r="E21" s="56"/>
      <c r="F21" s="57"/>
      <c r="G21" s="57"/>
      <c r="H21" s="57"/>
      <c r="I21" s="8"/>
      <c r="J21" s="8"/>
      <c r="K21" s="8"/>
    </row>
    <row r="22" spans="1:11" s="59" customFormat="1" ht="16.5" customHeight="1">
      <c r="A22" s="91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58"/>
    </row>
    <row r="23" spans="1:11" s="59" customFormat="1" ht="24.75" customHeight="1">
      <c r="A23" s="91" t="s">
        <v>36</v>
      </c>
      <c r="B23" s="91"/>
      <c r="C23" s="91"/>
      <c r="D23" s="91"/>
      <c r="E23" s="91"/>
      <c r="F23" s="91"/>
      <c r="G23" s="91"/>
      <c r="H23" s="91"/>
      <c r="I23" s="91"/>
      <c r="J23" s="91"/>
      <c r="K23" s="58"/>
    </row>
    <row r="24" spans="1:11" s="61" customFormat="1" ht="12">
      <c r="A24" s="5"/>
      <c r="B24" s="5"/>
      <c r="C24" s="6"/>
      <c r="D24" s="6"/>
      <c r="E24" s="7"/>
      <c r="F24" s="60"/>
      <c r="G24" s="60"/>
      <c r="H24" s="60"/>
      <c r="I24" s="6"/>
      <c r="J24" s="6"/>
      <c r="K24" s="6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N18" sqref="N18"/>
    </sheetView>
  </sheetViews>
  <sheetFormatPr defaultColWidth="9.140625" defaultRowHeight="12.75"/>
  <cols>
    <col min="1" max="1" width="31" style="5" customWidth="1"/>
    <col min="2" max="2" width="5.42578125" style="5" customWidth="1"/>
    <col min="3" max="3" width="11" style="6" customWidth="1"/>
    <col min="4" max="4" width="9.7109375" style="6" customWidth="1"/>
    <col min="5" max="5" width="11.140625" style="6" customWidth="1"/>
    <col min="6" max="6" width="8.42578125" style="6" customWidth="1"/>
    <col min="7" max="7" width="8.28515625" style="6" customWidth="1"/>
    <col min="8" max="8" width="10.5703125" style="8" customWidth="1"/>
    <col min="9" max="9" width="10" style="8" customWidth="1"/>
    <col min="10" max="10" width="10.7109375" style="8" customWidth="1"/>
    <col min="11" max="11" width="8" style="8" customWidth="1"/>
    <col min="12" max="12" width="8.7109375" style="8" customWidth="1"/>
    <col min="13" max="13" width="9.140625" style="8"/>
    <col min="14" max="16384" width="9.140625" style="9"/>
  </cols>
  <sheetData>
    <row r="1" spans="1:13" ht="18" customHeight="1">
      <c r="A1" s="1"/>
      <c r="B1" s="2"/>
      <c r="C1" s="3"/>
      <c r="D1" s="3"/>
      <c r="E1" s="4"/>
      <c r="F1" s="62"/>
      <c r="G1" s="62"/>
      <c r="H1" s="62"/>
      <c r="I1" s="62"/>
      <c r="J1" s="62"/>
      <c r="K1" s="62"/>
      <c r="L1" s="62"/>
      <c r="M1" s="62"/>
    </row>
    <row r="2" spans="1:13" ht="21.75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2</v>
      </c>
      <c r="B4" s="110" t="s">
        <v>3</v>
      </c>
      <c r="C4" s="113" t="s">
        <v>4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5" customFormat="1" ht="18.75" customHeight="1">
      <c r="A6" s="95"/>
      <c r="B6" s="112"/>
      <c r="C6" s="11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11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4"/>
    </row>
    <row r="7" spans="1:13" s="24" customFormat="1" ht="9">
      <c r="A7" s="16">
        <v>1</v>
      </c>
      <c r="B7" s="68">
        <v>2</v>
      </c>
      <c r="C7" s="18">
        <v>3</v>
      </c>
      <c r="D7" s="21">
        <v>4</v>
      </c>
      <c r="E7" s="21">
        <v>5</v>
      </c>
      <c r="F7" s="21">
        <v>6</v>
      </c>
      <c r="G7" s="69">
        <v>7</v>
      </c>
      <c r="H7" s="18">
        <v>8</v>
      </c>
      <c r="I7" s="21">
        <v>9</v>
      </c>
      <c r="J7" s="21">
        <v>10</v>
      </c>
      <c r="K7" s="21">
        <v>11</v>
      </c>
      <c r="L7" s="70">
        <v>12</v>
      </c>
      <c r="M7" s="23"/>
    </row>
    <row r="8" spans="1:13" s="24" customFormat="1" ht="9">
      <c r="A8" s="25"/>
      <c r="B8" s="71"/>
      <c r="C8" s="72"/>
      <c r="D8" s="28"/>
      <c r="E8" s="28"/>
      <c r="F8" s="28"/>
      <c r="G8" s="73"/>
      <c r="H8" s="72"/>
      <c r="I8" s="28"/>
      <c r="J8" s="28"/>
      <c r="K8" s="28"/>
      <c r="L8" s="30"/>
      <c r="M8" s="23"/>
    </row>
    <row r="9" spans="1:13" s="38" customFormat="1">
      <c r="A9" s="31" t="s">
        <v>12</v>
      </c>
      <c r="B9" s="74"/>
      <c r="C9" s="75">
        <v>168494.37999999998</v>
      </c>
      <c r="D9" s="34">
        <v>46293.579999999994</v>
      </c>
      <c r="E9" s="34">
        <v>120991.29999999999</v>
      </c>
      <c r="F9" s="34">
        <v>954</v>
      </c>
      <c r="G9" s="76">
        <v>255.5</v>
      </c>
      <c r="H9" s="75">
        <v>163244.25</v>
      </c>
      <c r="I9" s="34">
        <v>45229</v>
      </c>
      <c r="J9" s="34">
        <v>116816.25</v>
      </c>
      <c r="K9" s="34">
        <v>954</v>
      </c>
      <c r="L9" s="36">
        <v>245</v>
      </c>
      <c r="M9" s="37"/>
    </row>
    <row r="10" spans="1:13" s="45" customFormat="1" ht="10.5" customHeight="1">
      <c r="A10" s="39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8"/>
    </row>
    <row r="11" spans="1:13">
      <c r="A11" s="46" t="s">
        <v>14</v>
      </c>
      <c r="B11" s="82" t="s">
        <v>15</v>
      </c>
      <c r="C11" s="83">
        <v>18272.55</v>
      </c>
      <c r="D11" s="79">
        <v>6562.25</v>
      </c>
      <c r="E11" s="79">
        <v>11710.3</v>
      </c>
      <c r="F11" s="79"/>
      <c r="G11" s="80"/>
      <c r="H11" s="83">
        <v>18509.75</v>
      </c>
      <c r="I11" s="79">
        <v>6481.5</v>
      </c>
      <c r="J11" s="79">
        <v>12028.25</v>
      </c>
      <c r="K11" s="79"/>
      <c r="L11" s="81"/>
    </row>
    <row r="12" spans="1:13">
      <c r="A12" s="46" t="s">
        <v>16</v>
      </c>
      <c r="B12" s="82" t="s">
        <v>17</v>
      </c>
      <c r="C12" s="83">
        <v>3042.75</v>
      </c>
      <c r="D12" s="79">
        <v>2961</v>
      </c>
      <c r="E12" s="79">
        <v>81.75</v>
      </c>
      <c r="F12" s="79"/>
      <c r="G12" s="80"/>
      <c r="H12" s="83">
        <v>3342</v>
      </c>
      <c r="I12" s="79">
        <v>3255</v>
      </c>
      <c r="J12" s="79">
        <v>87</v>
      </c>
      <c r="K12" s="79"/>
      <c r="L12" s="81"/>
    </row>
    <row r="13" spans="1:13">
      <c r="A13" s="46" t="s">
        <v>18</v>
      </c>
      <c r="B13" s="82" t="s">
        <v>19</v>
      </c>
      <c r="C13" s="83">
        <v>22658</v>
      </c>
      <c r="D13" s="79">
        <v>22467.5</v>
      </c>
      <c r="E13" s="79">
        <v>190.5</v>
      </c>
      <c r="F13" s="79"/>
      <c r="G13" s="80"/>
      <c r="H13" s="83">
        <v>22622</v>
      </c>
      <c r="I13" s="79">
        <v>22422</v>
      </c>
      <c r="J13" s="79">
        <v>200</v>
      </c>
      <c r="K13" s="79"/>
      <c r="L13" s="81"/>
    </row>
    <row r="14" spans="1:13">
      <c r="A14" s="46" t="s">
        <v>20</v>
      </c>
      <c r="B14" s="82" t="s">
        <v>21</v>
      </c>
      <c r="C14" s="83">
        <v>4472.63</v>
      </c>
      <c r="D14" s="79">
        <v>3850.63</v>
      </c>
      <c r="E14" s="79">
        <v>622</v>
      </c>
      <c r="F14" s="79"/>
      <c r="G14" s="80"/>
      <c r="H14" s="83">
        <v>4454</v>
      </c>
      <c r="I14" s="79">
        <v>3851</v>
      </c>
      <c r="J14" s="79">
        <v>603</v>
      </c>
      <c r="K14" s="79"/>
      <c r="L14" s="81"/>
    </row>
    <row r="15" spans="1:13">
      <c r="A15" s="46" t="s">
        <v>22</v>
      </c>
      <c r="B15" s="82" t="s">
        <v>23</v>
      </c>
      <c r="C15" s="83">
        <v>673.75</v>
      </c>
      <c r="D15" s="79">
        <v>649.75</v>
      </c>
      <c r="E15" s="79">
        <v>24</v>
      </c>
      <c r="F15" s="79"/>
      <c r="G15" s="80"/>
      <c r="H15" s="83">
        <v>674</v>
      </c>
      <c r="I15" s="79">
        <v>652</v>
      </c>
      <c r="J15" s="79">
        <v>22</v>
      </c>
      <c r="K15" s="79"/>
      <c r="L15" s="81"/>
    </row>
    <row r="16" spans="1:13" ht="25.15" customHeight="1">
      <c r="A16" s="46" t="s">
        <v>24</v>
      </c>
      <c r="B16" s="82" t="s">
        <v>25</v>
      </c>
      <c r="C16" s="83">
        <v>891.5</v>
      </c>
      <c r="D16" s="79"/>
      <c r="E16" s="79">
        <v>891.5</v>
      </c>
      <c r="F16" s="79"/>
      <c r="G16" s="80"/>
      <c r="H16" s="83">
        <v>953</v>
      </c>
      <c r="I16" s="79"/>
      <c r="J16" s="79">
        <v>953</v>
      </c>
      <c r="K16" s="79"/>
      <c r="L16" s="81"/>
    </row>
    <row r="17" spans="1:13">
      <c r="A17" s="46" t="s">
        <v>26</v>
      </c>
      <c r="B17" s="82" t="s">
        <v>27</v>
      </c>
      <c r="C17" s="83">
        <v>4467.5</v>
      </c>
      <c r="D17" s="79">
        <v>4106.5</v>
      </c>
      <c r="E17" s="79">
        <v>105.5</v>
      </c>
      <c r="F17" s="79"/>
      <c r="G17" s="80">
        <v>255.5</v>
      </c>
      <c r="H17" s="83">
        <v>3534</v>
      </c>
      <c r="I17" s="79">
        <v>3209</v>
      </c>
      <c r="J17" s="79">
        <v>80</v>
      </c>
      <c r="K17" s="79"/>
      <c r="L17" s="81">
        <v>245</v>
      </c>
    </row>
    <row r="18" spans="1:13">
      <c r="A18" s="46" t="s">
        <v>28</v>
      </c>
      <c r="B18" s="82" t="s">
        <v>29</v>
      </c>
      <c r="C18" s="83">
        <v>11318.85</v>
      </c>
      <c r="D18" s="79">
        <v>1526</v>
      </c>
      <c r="E18" s="79">
        <v>9792.85</v>
      </c>
      <c r="F18" s="79"/>
      <c r="G18" s="80"/>
      <c r="H18" s="83">
        <v>11975</v>
      </c>
      <c r="I18" s="79">
        <v>1496</v>
      </c>
      <c r="J18" s="79">
        <v>10479</v>
      </c>
      <c r="K18" s="79"/>
      <c r="L18" s="81"/>
    </row>
    <row r="19" spans="1:13">
      <c r="A19" s="46" t="s">
        <v>30</v>
      </c>
      <c r="B19" s="82" t="s">
        <v>31</v>
      </c>
      <c r="C19" s="83">
        <v>86475.349999999991</v>
      </c>
      <c r="D19" s="79">
        <v>2088.9499999999998</v>
      </c>
      <c r="E19" s="79">
        <v>84386.4</v>
      </c>
      <c r="F19" s="79"/>
      <c r="G19" s="80"/>
      <c r="H19" s="83">
        <v>80684.5</v>
      </c>
      <c r="I19" s="79">
        <v>1918.5</v>
      </c>
      <c r="J19" s="79">
        <v>78766</v>
      </c>
      <c r="K19" s="79"/>
      <c r="L19" s="81"/>
    </row>
    <row r="20" spans="1:13">
      <c r="A20" s="49" t="s">
        <v>32</v>
      </c>
      <c r="B20" s="84" t="s">
        <v>33</v>
      </c>
      <c r="C20" s="85">
        <v>16221.5</v>
      </c>
      <c r="D20" s="86">
        <v>2081</v>
      </c>
      <c r="E20" s="86">
        <v>13186.5</v>
      </c>
      <c r="F20" s="86">
        <v>954</v>
      </c>
      <c r="G20" s="87"/>
      <c r="H20" s="85">
        <v>16496</v>
      </c>
      <c r="I20" s="86">
        <v>1944</v>
      </c>
      <c r="J20" s="86">
        <v>13598</v>
      </c>
      <c r="K20" s="86">
        <v>954</v>
      </c>
      <c r="L20" s="88"/>
    </row>
    <row r="21" spans="1:13">
      <c r="A21" s="8" t="s">
        <v>34</v>
      </c>
      <c r="B21" s="8"/>
      <c r="C21" s="55"/>
      <c r="D21" s="55"/>
      <c r="E21" s="57"/>
      <c r="F21" s="57"/>
      <c r="G21" s="57"/>
    </row>
    <row r="22" spans="1:13" s="90" customFormat="1" ht="15" customHeight="1">
      <c r="A22" s="91" t="s">
        <v>42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9"/>
    </row>
    <row r="23" spans="1:13" s="90" customFormat="1" ht="23.25" customHeight="1">
      <c r="A23" s="91" t="s">
        <v>43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</row>
    <row r="24" spans="1:13" s="61" customFormat="1" ht="12">
      <c r="A24" s="118" t="s">
        <v>44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6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2023-09-21T05:59:58Z</dcterms:created>
  <dcterms:modified xsi:type="dcterms:W3CDTF">2023-09-21T06:28:47Z</dcterms:modified>
</cp:coreProperties>
</file>