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"/>
    </mc:Choice>
  </mc:AlternateContent>
  <bookViews>
    <workbookView xWindow="0" yWindow="0" windowWidth="20490" windowHeight="7620" activeTab="1"/>
  </bookViews>
  <sheets>
    <sheet name="cheltuieli executat" sheetId="1" r:id="rId1"/>
    <sheet name="unitati executat" sheetId="2" r:id="rId2"/>
  </sheets>
  <externalReferences>
    <externalReference r:id="rId3"/>
  </externalReferences>
  <definedNames>
    <definedName name="_xlnm.Print_Area" localSheetId="0">'cheltuieli executat'!$A$1:$J$26</definedName>
    <definedName name="_xlnm.Print_Area" localSheetId="1">'unitati executat'!$A$1:$M$25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H9" i="2" s="1"/>
  <c r="J9" i="2"/>
  <c r="I9" i="2"/>
  <c r="G9" i="2"/>
  <c r="F9" i="2"/>
  <c r="E9" i="2"/>
  <c r="D9" i="2"/>
  <c r="C9" i="2"/>
  <c r="C21" i="1" l="1"/>
  <c r="C20" i="1"/>
  <c r="C19" i="1"/>
  <c r="C18" i="1"/>
  <c r="C17" i="1"/>
  <c r="C16" i="1"/>
  <c r="C15" i="1"/>
  <c r="C14" i="1"/>
  <c r="C13" i="1"/>
  <c r="F10" i="1"/>
  <c r="E10" i="1"/>
  <c r="C12" i="1"/>
  <c r="H10" i="1"/>
  <c r="G10" i="1"/>
  <c r="D10" i="1"/>
  <c r="C10" i="1" l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<sst xmlns="http://schemas.openxmlformats.org/spreadsheetml/2006/main" count="78" uniqueCount="44">
  <si>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</si>
  <si>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</si>
  <si>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</si>
  <si>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</si>
  <si>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31.05.2021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</si>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</sst>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164" fontId="6" fillId="0" borderId="16" xfId="1" applyNumberFormat="1" applyFont="1" applyFill="1" applyBorder="1"/>
    <xf numFmtId="164" fontId="12" fillId="0" borderId="16" xfId="1" applyNumberFormat="1" applyFont="1" applyFill="1" applyBorder="1"/>
    <xf numFmtId="164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6" fillId="0" borderId="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0" borderId="37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3" fillId="0" borderId="40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16" xfId="1" applyNumberFormat="1" applyFont="1" applyFill="1" applyBorder="1"/>
    <xf numFmtId="3" fontId="6" fillId="0" borderId="9" xfId="1" applyNumberFormat="1" applyFont="1" applyFill="1" applyBorder="1"/>
    <xf numFmtId="3" fontId="6" fillId="0" borderId="31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49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50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a%20Cheltueli%20Salariale/Directia%20Cheltuieli%20Salariale/Forma%20FD-050/Rapoarte%20lunare/2021/bs&amp;buat_gr%20pr_min&amp;raion_31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uieli executat"/>
      <sheetName val="unitati executat"/>
      <sheetName val="BPN"/>
      <sheetName val="bs"/>
      <sheetName val="bl"/>
      <sheetName val="FD-050_BS"/>
      <sheetName val="FD-050_BL"/>
      <sheetName val="CNAS &amp; CNAM"/>
    </sheetNames>
    <sheetDataSet>
      <sheetData sheetId="0"/>
      <sheetData sheetId="1"/>
      <sheetData sheetId="2">
        <row r="13">
          <cell r="F13">
            <v>68692.2</v>
          </cell>
          <cell r="O13">
            <v>1082</v>
          </cell>
          <cell r="P13">
            <v>1082</v>
          </cell>
        </row>
        <row r="14">
          <cell r="F14">
            <v>26111.7</v>
          </cell>
          <cell r="O14">
            <v>286</v>
          </cell>
          <cell r="P14">
            <v>277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5"/>
  <sheetViews>
    <sheetView showZeros="0" view="pageBreakPreview" zoomScaleSheetLayoutView="100" workbookViewId="0">
      <pane xSplit="2" ySplit="11" topLeftCell="C12" activePane="bottomRight" state="frozen"/>
      <selection activeCell="O26" sqref="O26"/>
      <selection pane="topRight" activeCell="O26" sqref="O26"/>
      <selection pane="bottomLeft" activeCell="O26" sqref="O26"/>
      <selection pane="bottomRight" activeCell="J11" sqref="J11"/>
    </sheetView>
  </sheetViews>
  <sheetFormatPr defaultRowHeight="12.75"/>
  <cols>
    <col min="1" max="1" width="33.28515625" style="57" customWidth="1"/>
    <col min="2" max="2" width="4.85546875" style="57" customWidth="1"/>
    <col min="3" max="3" width="14" style="56" customWidth="1"/>
    <col min="4" max="4" width="13.42578125" style="56" customWidth="1"/>
    <col min="5" max="5" width="11.5703125" style="58" customWidth="1"/>
    <col min="6" max="6" width="13.140625" style="56" customWidth="1"/>
    <col min="7" max="7" width="12" style="56" customWidth="1"/>
    <col min="8" max="8" width="11.140625" style="56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60" t="s">
        <v>0</v>
      </c>
      <c r="B2" s="60"/>
      <c r="C2" s="60"/>
      <c r="D2" s="60"/>
      <c r="E2" s="60"/>
      <c r="F2" s="60"/>
      <c r="G2" s="60"/>
      <c r="H2" s="60"/>
      <c r="I2" s="4"/>
      <c r="J2" s="4"/>
      <c r="K2" s="4"/>
    </row>
    <row r="3" spans="1:11" ht="15.75">
      <c r="A3" s="60"/>
      <c r="B3" s="60"/>
      <c r="C3" s="60"/>
      <c r="D3" s="60"/>
      <c r="E3" s="60"/>
      <c r="F3" s="60"/>
      <c r="G3" s="60"/>
      <c r="H3" s="60"/>
      <c r="I3" s="4"/>
      <c r="J3" s="4"/>
      <c r="K3" s="4"/>
    </row>
    <row r="4" spans="1:11">
      <c r="A4" s="1"/>
      <c r="B4" s="1"/>
      <c r="C4" s="2"/>
      <c r="D4" s="2"/>
      <c r="E4" s="3"/>
      <c r="F4" s="2"/>
      <c r="G4" s="2"/>
      <c r="H4" s="6" t="s">
        <v>1</v>
      </c>
      <c r="I4" s="4"/>
      <c r="J4" s="4"/>
      <c r="K4" s="4"/>
    </row>
    <row r="5" spans="1:11" ht="25.5" customHeight="1">
      <c r="A5" s="61" t="s">
        <v>2</v>
      </c>
      <c r="B5" s="64" t="s">
        <v>3</v>
      </c>
      <c r="C5" s="67" t="s">
        <v>4</v>
      </c>
      <c r="D5" s="68"/>
      <c r="E5" s="68"/>
      <c r="F5" s="68"/>
      <c r="G5" s="68"/>
      <c r="H5" s="69"/>
      <c r="I5" s="4"/>
      <c r="J5" s="4"/>
      <c r="K5" s="4"/>
    </row>
    <row r="6" spans="1:11" ht="25.5" customHeight="1">
      <c r="A6" s="62"/>
      <c r="B6" s="65"/>
      <c r="C6" s="70" t="s">
        <v>5</v>
      </c>
      <c r="D6" s="72" t="s">
        <v>6</v>
      </c>
      <c r="E6" s="73"/>
      <c r="F6" s="74" t="s">
        <v>7</v>
      </c>
      <c r="G6" s="74" t="s">
        <v>8</v>
      </c>
      <c r="H6" s="76" t="s">
        <v>9</v>
      </c>
      <c r="I6" s="4"/>
      <c r="J6" s="4"/>
      <c r="K6" s="4"/>
    </row>
    <row r="7" spans="1:11" s="10" customFormat="1" ht="43.5" customHeight="1">
      <c r="A7" s="63"/>
      <c r="B7" s="66"/>
      <c r="C7" s="71"/>
      <c r="D7" s="7" t="s">
        <v>10</v>
      </c>
      <c r="E7" s="8" t="s">
        <v>11</v>
      </c>
      <c r="F7" s="75"/>
      <c r="G7" s="75"/>
      <c r="H7" s="77"/>
      <c r="I7" s="9"/>
      <c r="J7" s="9"/>
      <c r="K7" s="9"/>
    </row>
    <row r="8" spans="1:11" s="19" customFormat="1" ht="9">
      <c r="A8" s="11">
        <v>1</v>
      </c>
      <c r="B8" s="12">
        <v>2</v>
      </c>
      <c r="C8" s="13">
        <v>3</v>
      </c>
      <c r="D8" s="14">
        <v>4</v>
      </c>
      <c r="E8" s="15">
        <v>5</v>
      </c>
      <c r="F8" s="16">
        <v>6</v>
      </c>
      <c r="G8" s="14">
        <v>7</v>
      </c>
      <c r="H8" s="17">
        <v>8</v>
      </c>
      <c r="I8" s="18"/>
      <c r="J8" s="18"/>
      <c r="K8" s="18"/>
    </row>
    <row r="9" spans="1:11" s="19" customFormat="1" ht="9">
      <c r="A9" s="20"/>
      <c r="B9" s="21"/>
      <c r="C9" s="22"/>
      <c r="D9" s="23"/>
      <c r="E9" s="24"/>
      <c r="F9" s="23"/>
      <c r="G9" s="23"/>
      <c r="H9" s="25"/>
      <c r="I9" s="18"/>
      <c r="J9" s="18"/>
      <c r="K9" s="18"/>
    </row>
    <row r="10" spans="1:11" s="33" customFormat="1">
      <c r="A10" s="26" t="s">
        <v>12</v>
      </c>
      <c r="B10" s="27"/>
      <c r="C10" s="28">
        <f>D10+F10+G10+H10</f>
        <v>7515161.0000000009</v>
      </c>
      <c r="D10" s="29">
        <f>SUM(D12:D21)</f>
        <v>3083651.4000000004</v>
      </c>
      <c r="E10" s="30">
        <f>SUM(E12:E21)</f>
        <v>39763.1</v>
      </c>
      <c r="F10" s="29">
        <f>SUM(F12:F21)</f>
        <v>4336705.7</v>
      </c>
      <c r="G10" s="29">
        <f>[1]BPN!F13</f>
        <v>68692.2</v>
      </c>
      <c r="H10" s="31">
        <f>[1]BPN!F14</f>
        <v>26111.7</v>
      </c>
      <c r="I10" s="32"/>
      <c r="J10" s="32"/>
      <c r="K10" s="32"/>
    </row>
    <row r="11" spans="1:11" s="40" customFormat="1" ht="10.5" customHeight="1">
      <c r="A11" s="34" t="s">
        <v>13</v>
      </c>
      <c r="B11" s="35"/>
      <c r="C11" s="36"/>
      <c r="D11" s="37"/>
      <c r="E11" s="38"/>
      <c r="F11" s="37"/>
      <c r="G11" s="37"/>
      <c r="H11" s="39"/>
      <c r="I11" s="4"/>
      <c r="J11" s="4"/>
      <c r="K11" s="4"/>
    </row>
    <row r="12" spans="1:11">
      <c r="A12" s="41" t="s">
        <v>14</v>
      </c>
      <c r="B12" s="42" t="s">
        <v>15</v>
      </c>
      <c r="C12" s="43">
        <f>D12+F12</f>
        <v>1058056.8</v>
      </c>
      <c r="D12" s="37">
        <v>616190.6</v>
      </c>
      <c r="E12" s="38">
        <v>2986.4</v>
      </c>
      <c r="F12" s="37">
        <v>441866.2</v>
      </c>
      <c r="G12" s="37"/>
      <c r="H12" s="39"/>
      <c r="I12" s="4"/>
      <c r="J12" s="4"/>
      <c r="K12" s="4"/>
    </row>
    <row r="13" spans="1:11">
      <c r="A13" s="41" t="s">
        <v>16</v>
      </c>
      <c r="B13" s="42" t="s">
        <v>17</v>
      </c>
      <c r="C13" s="43">
        <f t="shared" ref="C13:C21" si="0">D13+F13</f>
        <v>183150.5</v>
      </c>
      <c r="D13" s="37">
        <v>181255.2</v>
      </c>
      <c r="E13" s="38">
        <v>2671.9</v>
      </c>
      <c r="F13" s="37">
        <v>1895.3</v>
      </c>
      <c r="G13" s="37"/>
      <c r="H13" s="39"/>
      <c r="I13" s="4"/>
      <c r="J13" s="4"/>
      <c r="K13" s="4"/>
    </row>
    <row r="14" spans="1:11">
      <c r="A14" s="41" t="s">
        <v>18</v>
      </c>
      <c r="B14" s="42" t="s">
        <v>19</v>
      </c>
      <c r="C14" s="43">
        <f t="shared" si="0"/>
        <v>1540448</v>
      </c>
      <c r="D14" s="37">
        <v>1536022.1</v>
      </c>
      <c r="E14" s="38">
        <v>33607.5</v>
      </c>
      <c r="F14" s="37">
        <v>4425.8999999999996</v>
      </c>
      <c r="G14" s="37"/>
      <c r="H14" s="39"/>
      <c r="I14" s="4"/>
      <c r="J14" s="4"/>
      <c r="K14" s="4"/>
    </row>
    <row r="15" spans="1:11">
      <c r="A15" s="41" t="s">
        <v>20</v>
      </c>
      <c r="B15" s="42" t="s">
        <v>21</v>
      </c>
      <c r="C15" s="43">
        <f t="shared" si="0"/>
        <v>275109.7</v>
      </c>
      <c r="D15" s="37">
        <v>243452.1</v>
      </c>
      <c r="E15" s="38"/>
      <c r="F15" s="37">
        <v>31657.599999999999</v>
      </c>
      <c r="G15" s="37"/>
      <c r="H15" s="39"/>
      <c r="I15" s="4"/>
      <c r="J15" s="4"/>
      <c r="K15" s="4"/>
    </row>
    <row r="16" spans="1:11">
      <c r="A16" s="41" t="s">
        <v>22</v>
      </c>
      <c r="B16" s="42" t="s">
        <v>23</v>
      </c>
      <c r="C16" s="43">
        <f t="shared" si="0"/>
        <v>56191.9</v>
      </c>
      <c r="D16" s="37">
        <v>55409.3</v>
      </c>
      <c r="E16" s="38">
        <v>0</v>
      </c>
      <c r="F16" s="37">
        <v>782.6</v>
      </c>
      <c r="G16" s="37"/>
      <c r="H16" s="39"/>
      <c r="I16" s="4"/>
      <c r="J16" s="4"/>
      <c r="K16" s="4"/>
    </row>
    <row r="17" spans="1:11" ht="25.15" customHeight="1">
      <c r="A17" s="41" t="s">
        <v>24</v>
      </c>
      <c r="B17" s="42" t="s">
        <v>25</v>
      </c>
      <c r="C17" s="43">
        <f t="shared" si="0"/>
        <v>18535.5</v>
      </c>
      <c r="D17" s="37"/>
      <c r="E17" s="38"/>
      <c r="F17" s="37">
        <v>18535.5</v>
      </c>
      <c r="G17" s="37"/>
      <c r="H17" s="39"/>
      <c r="I17" s="4"/>
      <c r="J17" s="4"/>
      <c r="K17" s="4"/>
    </row>
    <row r="18" spans="1:11">
      <c r="A18" s="41" t="s">
        <v>26</v>
      </c>
      <c r="B18" s="42" t="s">
        <v>27</v>
      </c>
      <c r="C18" s="43">
        <f t="shared" si="0"/>
        <v>209170.30000000002</v>
      </c>
      <c r="D18" s="37">
        <v>204393.1</v>
      </c>
      <c r="E18" s="38">
        <v>28.7</v>
      </c>
      <c r="F18" s="37">
        <v>4777.2</v>
      </c>
      <c r="G18" s="37"/>
      <c r="H18" s="39"/>
      <c r="I18" s="4"/>
      <c r="J18" s="4"/>
      <c r="K18" s="4"/>
    </row>
    <row r="19" spans="1:11">
      <c r="A19" s="41" t="s">
        <v>28</v>
      </c>
      <c r="B19" s="42" t="s">
        <v>29</v>
      </c>
      <c r="C19" s="43">
        <f t="shared" si="0"/>
        <v>349983.4</v>
      </c>
      <c r="D19" s="37">
        <v>52731.5</v>
      </c>
      <c r="E19" s="38"/>
      <c r="F19" s="37">
        <v>297251.90000000002</v>
      </c>
      <c r="G19" s="37"/>
      <c r="H19" s="39"/>
      <c r="I19" s="4"/>
      <c r="J19" s="4"/>
      <c r="K19" s="4"/>
    </row>
    <row r="20" spans="1:11">
      <c r="A20" s="41" t="s">
        <v>30</v>
      </c>
      <c r="B20" s="42" t="s">
        <v>31</v>
      </c>
      <c r="C20" s="43">
        <f t="shared" si="0"/>
        <v>3325595.6</v>
      </c>
      <c r="D20" s="37">
        <v>112069.9</v>
      </c>
      <c r="E20" s="38">
        <v>468.6</v>
      </c>
      <c r="F20" s="37">
        <v>3213525.7</v>
      </c>
      <c r="G20" s="37"/>
      <c r="H20" s="39"/>
      <c r="I20" s="4"/>
      <c r="J20" s="4"/>
      <c r="K20" s="4"/>
    </row>
    <row r="21" spans="1:11">
      <c r="A21" s="44" t="s">
        <v>32</v>
      </c>
      <c r="B21" s="45" t="s">
        <v>33</v>
      </c>
      <c r="C21" s="46">
        <f t="shared" si="0"/>
        <v>404115.4</v>
      </c>
      <c r="D21" s="47">
        <v>82127.600000000006</v>
      </c>
      <c r="E21" s="48"/>
      <c r="F21" s="47">
        <v>321987.8</v>
      </c>
      <c r="G21" s="47"/>
      <c r="H21" s="49"/>
      <c r="I21" s="4"/>
      <c r="J21" s="4"/>
      <c r="K21" s="4"/>
    </row>
    <row r="22" spans="1:11">
      <c r="A22" s="4" t="s">
        <v>34</v>
      </c>
      <c r="B22" s="4"/>
      <c r="C22" s="50"/>
      <c r="D22" s="50"/>
      <c r="E22" s="51"/>
      <c r="F22" s="52"/>
      <c r="G22" s="52"/>
      <c r="H22" s="52"/>
      <c r="I22" s="4"/>
      <c r="J22" s="4"/>
      <c r="K22" s="4"/>
    </row>
    <row r="23" spans="1:11" s="54" customFormat="1" ht="30.75" customHeight="1">
      <c r="A23" s="78" t="s">
        <v>35</v>
      </c>
      <c r="B23" s="78"/>
      <c r="C23" s="78"/>
      <c r="D23" s="78"/>
      <c r="E23" s="78"/>
      <c r="F23" s="78"/>
      <c r="G23" s="78"/>
      <c r="H23" s="78"/>
      <c r="I23" s="78"/>
      <c r="J23" s="78"/>
      <c r="K23" s="53"/>
    </row>
    <row r="24" spans="1:11" s="54" customFormat="1" ht="27.75" customHeight="1">
      <c r="A24" s="78" t="s">
        <v>36</v>
      </c>
      <c r="B24" s="78"/>
      <c r="C24" s="78"/>
      <c r="D24" s="78"/>
      <c r="E24" s="78"/>
      <c r="F24" s="78"/>
      <c r="G24" s="78"/>
      <c r="H24" s="78"/>
      <c r="I24" s="78"/>
      <c r="J24" s="78"/>
      <c r="K24" s="53"/>
    </row>
    <row r="25" spans="1:11" s="56" customFormat="1" ht="12">
      <c r="A25" s="1"/>
      <c r="B25" s="1"/>
      <c r="C25" s="2"/>
      <c r="D25" s="2"/>
      <c r="E25" s="3"/>
      <c r="F25" s="55"/>
      <c r="G25" s="55"/>
      <c r="H25" s="55"/>
      <c r="I25" s="2"/>
      <c r="J25" s="2"/>
      <c r="K25" s="2"/>
    </row>
  </sheetData>
  <mergeCells count="12">
    <mergeCell ref="A23:J23"/>
    <mergeCell ref="A24:J24"/>
    <mergeCell ref="A2:H2"/>
    <mergeCell ref="A3:H3"/>
    <mergeCell ref="A5:A7"/>
    <mergeCell ref="B5:B7"/>
    <mergeCell ref="C5:H5"/>
    <mergeCell ref="C6:C7"/>
    <mergeCell ref="D6:E6"/>
    <mergeCell ref="F6:F7"/>
    <mergeCell ref="G6:G7"/>
    <mergeCell ref="H6:H7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4"/>
  <sheetViews>
    <sheetView showZeros="0" tabSelected="1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I21" sqref="I21"/>
    </sheetView>
  </sheetViews>
  <sheetFormatPr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42.75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4" spans="1:13" ht="25.5" customHeight="1">
      <c r="A4" s="61" t="s">
        <v>2</v>
      </c>
      <c r="B4" s="79" t="s">
        <v>3</v>
      </c>
      <c r="C4" s="80" t="s">
        <v>4</v>
      </c>
      <c r="D4" s="68"/>
      <c r="E4" s="68"/>
      <c r="F4" s="68"/>
      <c r="G4" s="68"/>
      <c r="H4" s="68"/>
      <c r="I4" s="68"/>
      <c r="J4" s="68"/>
      <c r="K4" s="68"/>
      <c r="L4" s="69"/>
    </row>
    <row r="5" spans="1:13" ht="25.5" customHeight="1">
      <c r="A5" s="62"/>
      <c r="B5" s="81"/>
      <c r="C5" s="82" t="s">
        <v>38</v>
      </c>
      <c r="D5" s="83"/>
      <c r="E5" s="83"/>
      <c r="F5" s="83"/>
      <c r="G5" s="84"/>
      <c r="H5" s="82" t="s">
        <v>39</v>
      </c>
      <c r="I5" s="83"/>
      <c r="J5" s="83"/>
      <c r="K5" s="83"/>
      <c r="L5" s="85"/>
    </row>
    <row r="6" spans="1:13" s="10" customFormat="1" ht="18.75" customHeight="1">
      <c r="A6" s="63"/>
      <c r="B6" s="86"/>
      <c r="C6" s="59" t="s">
        <v>5</v>
      </c>
      <c r="D6" s="87" t="s">
        <v>6</v>
      </c>
      <c r="E6" s="87" t="s">
        <v>7</v>
      </c>
      <c r="F6" s="87" t="s">
        <v>40</v>
      </c>
      <c r="G6" s="88" t="s">
        <v>41</v>
      </c>
      <c r="H6" s="59" t="s">
        <v>5</v>
      </c>
      <c r="I6" s="87" t="s">
        <v>6</v>
      </c>
      <c r="J6" s="87" t="s">
        <v>7</v>
      </c>
      <c r="K6" s="87" t="s">
        <v>40</v>
      </c>
      <c r="L6" s="89" t="s">
        <v>41</v>
      </c>
      <c r="M6" s="9"/>
    </row>
    <row r="7" spans="1:13" s="19" customFormat="1" ht="9">
      <c r="A7" s="11">
        <v>1</v>
      </c>
      <c r="B7" s="90">
        <v>2</v>
      </c>
      <c r="C7" s="13">
        <v>3</v>
      </c>
      <c r="D7" s="16">
        <v>4</v>
      </c>
      <c r="E7" s="16">
        <v>5</v>
      </c>
      <c r="F7" s="16">
        <v>6</v>
      </c>
      <c r="G7" s="91">
        <v>7</v>
      </c>
      <c r="H7" s="13">
        <v>8</v>
      </c>
      <c r="I7" s="16">
        <v>9</v>
      </c>
      <c r="J7" s="16">
        <v>10</v>
      </c>
      <c r="K7" s="16">
        <v>11</v>
      </c>
      <c r="L7" s="92">
        <v>12</v>
      </c>
      <c r="M7" s="18"/>
    </row>
    <row r="8" spans="1:13" s="19" customFormat="1" ht="9">
      <c r="A8" s="20"/>
      <c r="B8" s="93"/>
      <c r="C8" s="94"/>
      <c r="D8" s="23"/>
      <c r="E8" s="23"/>
      <c r="F8" s="23"/>
      <c r="G8" s="95"/>
      <c r="H8" s="94"/>
      <c r="I8" s="23"/>
      <c r="J8" s="23"/>
      <c r="K8" s="23"/>
      <c r="L8" s="25"/>
      <c r="M8" s="18"/>
    </row>
    <row r="9" spans="1:13" s="33" customFormat="1">
      <c r="A9" s="26" t="s">
        <v>12</v>
      </c>
      <c r="B9" s="96"/>
      <c r="C9" s="97">
        <f>D9+E9+F9+G9</f>
        <v>174605.99</v>
      </c>
      <c r="D9" s="98">
        <f>SUM(D11:D20)</f>
        <v>50887.49</v>
      </c>
      <c r="E9" s="98">
        <f>SUM(E11:E20)</f>
        <v>122350.5</v>
      </c>
      <c r="F9" s="98">
        <f>[1]BPN!O13</f>
        <v>1082</v>
      </c>
      <c r="G9" s="99">
        <f>[1]BPN!O14</f>
        <v>286</v>
      </c>
      <c r="H9" s="97">
        <f>I9+J9+K9+L9</f>
        <v>170938</v>
      </c>
      <c r="I9" s="98">
        <f>SUM(I11:I20)</f>
        <v>50282.25</v>
      </c>
      <c r="J9" s="98">
        <f>SUM(J11:J20)</f>
        <v>119296.75</v>
      </c>
      <c r="K9" s="98">
        <f>[1]BPN!P13</f>
        <v>1082</v>
      </c>
      <c r="L9" s="100">
        <f>[1]BPN!P14</f>
        <v>277</v>
      </c>
      <c r="M9" s="32"/>
    </row>
    <row r="10" spans="1:13" s="40" customFormat="1" ht="10.5" customHeight="1">
      <c r="A10" s="34" t="s">
        <v>13</v>
      </c>
      <c r="B10" s="101"/>
      <c r="C10" s="102"/>
      <c r="D10" s="103"/>
      <c r="E10" s="103"/>
      <c r="F10" s="103"/>
      <c r="G10" s="104"/>
      <c r="H10" s="102"/>
      <c r="I10" s="103"/>
      <c r="J10" s="103"/>
      <c r="K10" s="103"/>
      <c r="L10" s="105"/>
      <c r="M10" s="4"/>
    </row>
    <row r="11" spans="1:13">
      <c r="A11" s="41" t="s">
        <v>14</v>
      </c>
      <c r="B11" s="106" t="s">
        <v>15</v>
      </c>
      <c r="C11" s="107">
        <f>D11+E11</f>
        <v>19138.5</v>
      </c>
      <c r="D11" s="103">
        <v>7299.5</v>
      </c>
      <c r="E11" s="103">
        <v>11839</v>
      </c>
      <c r="F11" s="103"/>
      <c r="G11" s="104"/>
      <c r="H11" s="107">
        <f>I11+J11</f>
        <v>25276</v>
      </c>
      <c r="I11" s="103">
        <v>13120</v>
      </c>
      <c r="J11" s="103">
        <v>12156</v>
      </c>
      <c r="K11" s="103"/>
      <c r="L11" s="105"/>
    </row>
    <row r="12" spans="1:13">
      <c r="A12" s="41" t="s">
        <v>16</v>
      </c>
      <c r="B12" s="106" t="s">
        <v>17</v>
      </c>
      <c r="C12" s="107">
        <f t="shared" ref="C12:C20" si="0">D12+E12</f>
        <v>3470.75</v>
      </c>
      <c r="D12" s="103">
        <v>3376</v>
      </c>
      <c r="E12" s="103">
        <v>94.75</v>
      </c>
      <c r="F12" s="103"/>
      <c r="G12" s="104"/>
      <c r="H12" s="107">
        <f t="shared" ref="H12:H20" si="1">I12+J12</f>
        <v>3446</v>
      </c>
      <c r="I12" s="103">
        <v>3345</v>
      </c>
      <c r="J12" s="103">
        <v>101</v>
      </c>
      <c r="K12" s="103"/>
      <c r="L12" s="105"/>
    </row>
    <row r="13" spans="1:13">
      <c r="A13" s="41" t="s">
        <v>18</v>
      </c>
      <c r="B13" s="106" t="s">
        <v>19</v>
      </c>
      <c r="C13" s="107">
        <f t="shared" si="0"/>
        <v>24007.239999999998</v>
      </c>
      <c r="D13" s="103">
        <v>23846.489999999998</v>
      </c>
      <c r="E13" s="103">
        <v>160.75</v>
      </c>
      <c r="F13" s="103"/>
      <c r="G13" s="104"/>
      <c r="H13" s="107">
        <f t="shared" si="1"/>
        <v>18205</v>
      </c>
      <c r="I13" s="103">
        <v>18038</v>
      </c>
      <c r="J13" s="103">
        <v>167</v>
      </c>
      <c r="K13" s="103"/>
      <c r="L13" s="105"/>
    </row>
    <row r="14" spans="1:13">
      <c r="A14" s="41" t="s">
        <v>20</v>
      </c>
      <c r="B14" s="106" t="s">
        <v>21</v>
      </c>
      <c r="C14" s="107">
        <f t="shared" si="0"/>
        <v>5463.5</v>
      </c>
      <c r="D14" s="103">
        <v>4803</v>
      </c>
      <c r="E14" s="103">
        <v>660.5</v>
      </c>
      <c r="F14" s="103"/>
      <c r="G14" s="104"/>
      <c r="H14" s="107">
        <f t="shared" si="1"/>
        <v>5569.75</v>
      </c>
      <c r="I14" s="103">
        <v>4917.75</v>
      </c>
      <c r="J14" s="103">
        <v>652</v>
      </c>
      <c r="K14" s="103"/>
      <c r="L14" s="105"/>
    </row>
    <row r="15" spans="1:13">
      <c r="A15" s="41" t="s">
        <v>22</v>
      </c>
      <c r="B15" s="106" t="s">
        <v>23</v>
      </c>
      <c r="C15" s="107">
        <f t="shared" si="0"/>
        <v>1415.25</v>
      </c>
      <c r="D15" s="103">
        <v>1390.75</v>
      </c>
      <c r="E15" s="103">
        <v>24.5</v>
      </c>
      <c r="F15" s="103"/>
      <c r="G15" s="104"/>
      <c r="H15" s="107">
        <f t="shared" si="1"/>
        <v>1526</v>
      </c>
      <c r="I15" s="103">
        <v>1500</v>
      </c>
      <c r="J15" s="103">
        <v>26</v>
      </c>
      <c r="K15" s="103"/>
      <c r="L15" s="105"/>
    </row>
    <row r="16" spans="1:13" ht="25.15" customHeight="1">
      <c r="A16" s="41" t="s">
        <v>24</v>
      </c>
      <c r="B16" s="106" t="s">
        <v>25</v>
      </c>
      <c r="C16" s="107">
        <f t="shared" si="0"/>
        <v>858.25</v>
      </c>
      <c r="D16" s="103"/>
      <c r="E16" s="103">
        <v>858.25</v>
      </c>
      <c r="F16" s="103"/>
      <c r="G16" s="104"/>
      <c r="H16" s="107">
        <f t="shared" si="1"/>
        <v>832</v>
      </c>
      <c r="I16" s="103">
        <v>0</v>
      </c>
      <c r="J16" s="103">
        <v>832</v>
      </c>
      <c r="K16" s="103"/>
      <c r="L16" s="105"/>
    </row>
    <row r="17" spans="1:13">
      <c r="A17" s="41" t="s">
        <v>26</v>
      </c>
      <c r="B17" s="106" t="s">
        <v>27</v>
      </c>
      <c r="C17" s="107">
        <f t="shared" si="0"/>
        <v>4244.5</v>
      </c>
      <c r="D17" s="103">
        <v>4122</v>
      </c>
      <c r="E17" s="103">
        <v>122.5</v>
      </c>
      <c r="F17" s="103"/>
      <c r="G17" s="104"/>
      <c r="H17" s="107">
        <f t="shared" si="1"/>
        <v>3653</v>
      </c>
      <c r="I17" s="103">
        <v>3640</v>
      </c>
      <c r="J17" s="103">
        <v>13</v>
      </c>
      <c r="K17" s="103"/>
      <c r="L17" s="105"/>
    </row>
    <row r="18" spans="1:13">
      <c r="A18" s="41" t="s">
        <v>28</v>
      </c>
      <c r="B18" s="106" t="s">
        <v>29</v>
      </c>
      <c r="C18" s="107">
        <f t="shared" si="0"/>
        <v>11430.5</v>
      </c>
      <c r="D18" s="103">
        <v>1488.5</v>
      </c>
      <c r="E18" s="103">
        <v>9942</v>
      </c>
      <c r="F18" s="103"/>
      <c r="G18" s="104"/>
      <c r="H18" s="107">
        <f t="shared" si="1"/>
        <v>12026</v>
      </c>
      <c r="I18" s="103">
        <v>1431</v>
      </c>
      <c r="J18" s="103">
        <v>10595</v>
      </c>
      <c r="K18" s="103"/>
      <c r="L18" s="105"/>
    </row>
    <row r="19" spans="1:13">
      <c r="A19" s="41" t="s">
        <v>30</v>
      </c>
      <c r="B19" s="106" t="s">
        <v>31</v>
      </c>
      <c r="C19" s="107">
        <f t="shared" si="0"/>
        <v>89577.75</v>
      </c>
      <c r="D19" s="103">
        <v>2448.25</v>
      </c>
      <c r="E19" s="103">
        <v>87129.5</v>
      </c>
      <c r="F19" s="103"/>
      <c r="G19" s="104"/>
      <c r="H19" s="107">
        <f t="shared" si="1"/>
        <v>84550.25</v>
      </c>
      <c r="I19" s="103">
        <v>2314.5</v>
      </c>
      <c r="J19" s="103">
        <v>82235.75</v>
      </c>
      <c r="K19" s="103"/>
      <c r="L19" s="105"/>
    </row>
    <row r="20" spans="1:13">
      <c r="A20" s="44" t="s">
        <v>32</v>
      </c>
      <c r="B20" s="108" t="s">
        <v>33</v>
      </c>
      <c r="C20" s="109">
        <f t="shared" si="0"/>
        <v>13631.75</v>
      </c>
      <c r="D20" s="110">
        <v>2113</v>
      </c>
      <c r="E20" s="110">
        <v>11518.75</v>
      </c>
      <c r="F20" s="110"/>
      <c r="G20" s="111"/>
      <c r="H20" s="109">
        <f t="shared" si="1"/>
        <v>14495</v>
      </c>
      <c r="I20" s="110">
        <v>1976</v>
      </c>
      <c r="J20" s="110">
        <v>12519</v>
      </c>
      <c r="K20" s="110"/>
      <c r="L20" s="112"/>
    </row>
    <row r="21" spans="1:13">
      <c r="A21" s="4" t="s">
        <v>34</v>
      </c>
      <c r="B21" s="4"/>
      <c r="C21" s="50"/>
      <c r="D21" s="50"/>
      <c r="E21" s="52"/>
      <c r="F21" s="52"/>
      <c r="G21" s="52"/>
    </row>
    <row r="22" spans="1:13" s="114" customFormat="1" ht="30" customHeight="1">
      <c r="A22" s="78" t="s">
        <v>42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113"/>
    </row>
    <row r="23" spans="1:13" s="114" customFormat="1" ht="36.75" customHeight="1">
      <c r="A23" s="78" t="s">
        <v>43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113"/>
    </row>
    <row r="24" spans="1:13" s="56" customFormat="1" ht="12">
      <c r="A24" s="1"/>
      <c r="B24" s="1"/>
      <c r="C24" s="2"/>
      <c r="D24" s="2"/>
      <c r="E24" s="55"/>
      <c r="F24" s="55"/>
      <c r="G24" s="55"/>
      <c r="H24" s="2"/>
      <c r="I24" s="2"/>
      <c r="J24" s="2"/>
      <c r="K24" s="2"/>
      <c r="L24" s="2"/>
      <c r="M24" s="2"/>
    </row>
  </sheetData>
  <mergeCells count="9">
    <mergeCell ref="A22:L22"/>
    <mergeCell ref="A23:L23"/>
    <mergeCell ref="A1:L1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2021-06-17T09:01:23Z</dcterms:created>
  <dcterms:modified xsi:type="dcterms:W3CDTF">2021-07-02T11:53:56Z</dcterms:modified>
</cp:coreProperties>
</file>